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附件1-1" sheetId="1" r:id="rId1"/>
    <sheet name="附件1-2" sheetId="2" r:id="rId2"/>
    <sheet name="附件1-3" sheetId="3" r:id="rId3"/>
    <sheet name="附件1-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<sst xmlns="http://schemas.openxmlformats.org/spreadsheetml/2006/main" count="206" uniqueCount="101">
  <si>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</si>
  <si>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r>
      <rPr>
        <b/>
        <sz val="15"/>
        <rFont val="Times New Roman"/>
        <charset val="134"/>
      </rPr>
      <t>2023</t>
    </r>
    <r>
      <rPr>
        <b/>
        <sz val="15"/>
        <rFont val="Times New Roman"/>
        <charset val="134"/>
      </rPr>
      <t>—2024</t>
    </r>
    <r>
      <rPr>
        <b/>
        <sz val="15"/>
        <rFont val="微软雅黑"/>
        <charset val="134"/>
      </rPr>
      <t>年发行的新增政府一般债券情况表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</si>
  <si>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</si>
  <si>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</si>
  <si>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</si>
  <si>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</si>
  <si>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</si>
  <si>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</si>
  <si>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</si>
  <si>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</si>
  <si>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</si>
  <si>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</si>
  <si>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</si>
  <si>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</si>
  <si>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t>其中：债券资金安排</t>
  </si>
  <si>
    <r>
      <rPr>
        <b/>
        <sz val="11"/>
        <rFont val="SimSun"/>
        <charset val="134"/>
      </rPr>
      <t>其中：债券资金安排</t>
    </r>
  </si>
  <si>
    <t>2023年河北省政府一般债券（三期）</t>
  </si>
  <si>
    <t>2305132</t>
  </si>
  <si>
    <t>一般债券</t>
  </si>
  <si>
    <t>2023-02-10</t>
  </si>
  <si>
    <t>3</t>
  </si>
  <si>
    <t>10年</t>
  </si>
  <si>
    <t>2023年河北省政府一般债券（十一期）</t>
  </si>
  <si>
    <t>2305699</t>
  </si>
  <si>
    <t>2023-06-30</t>
  </si>
  <si>
    <t>2.75</t>
  </si>
  <si>
    <t>7年</t>
  </si>
  <si>
    <t>2023年河北省政府一般债券（五期）</t>
  </si>
  <si>
    <t>809055</t>
  </si>
  <si>
    <t>2023-02-24</t>
  </si>
  <si>
    <t>2.97</t>
  </si>
  <si>
    <t>2024年河北省政府一般债券（九期）</t>
  </si>
  <si>
    <t>198531</t>
  </si>
  <si>
    <t>2024-07-26</t>
  </si>
  <si>
    <t>2.11</t>
  </si>
  <si>
    <t>2024年河北省政府一般债券（二期）</t>
  </si>
  <si>
    <t>2405087</t>
  </si>
  <si>
    <t>2024-02-05</t>
  </si>
  <si>
    <t>2.52</t>
  </si>
  <si>
    <t>2024年河北省政府一般债券（十期）</t>
  </si>
  <si>
    <t>2405724</t>
  </si>
  <si>
    <t>2024-08-14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</si>
  <si>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</si>
  <si>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年发行的新增地方政府专项债券情况表</t>
    </r>
  </si>
  <si>
    <r>
      <rPr>
        <b/>
        <sz val="11"/>
        <rFont val="SimSun"/>
        <charset val="134"/>
      </rPr>
      <t>债券项目资产类型</t>
    </r>
  </si>
  <si>
    <t>已取得项目收益</t>
  </si>
  <si>
    <t>2023年河北省高质量发展专项债券（十七期）—2023年河北省政府专项债券（三十二期）</t>
  </si>
  <si>
    <t>198736</t>
  </si>
  <si>
    <t>专项债券</t>
  </si>
  <si>
    <t>2023-08-10</t>
  </si>
  <si>
    <t>15年</t>
  </si>
  <si>
    <t>其他公共基础设施</t>
  </si>
  <si>
    <t>2023年河北省高质量发展专项债券（二期）—2023年河北省政府专项债券（四期）</t>
  </si>
  <si>
    <t>2305135</t>
  </si>
  <si>
    <t>20年</t>
  </si>
  <si>
    <t>2023年河北省高质量发展专项债券（十期）—2023年河北省政府专项债券（十六期）</t>
  </si>
  <si>
    <t>2305423</t>
  </si>
  <si>
    <t>2023-04-26</t>
  </si>
  <si>
    <t>2023年河北省高质量发展专项债券（十三期）—2023年河北省政府专项债券（二十四期）</t>
  </si>
  <si>
    <t>2305704</t>
  </si>
  <si>
    <t>2023年河北省高质量发展专项债券（二十一期）—2023年河北省政府专项债券（四十期）</t>
  </si>
  <si>
    <t>2371085</t>
  </si>
  <si>
    <t>2023-08-31</t>
  </si>
  <si>
    <t>2023年河北省高质量发展专项债券（二十二期）—2023年河北省政府专项债券（四十一期）</t>
  </si>
  <si>
    <t>2371086</t>
  </si>
  <si>
    <t>2023年河北省高质量发展专项债券（二十三期）—2023年河北省政府专项债券（四十二期）</t>
  </si>
  <si>
    <t>2371087</t>
  </si>
  <si>
    <t>2023年河北省高质量发展专项债券（五期）—2023年河北省政府专项债券（八期）</t>
  </si>
  <si>
    <t>809058</t>
  </si>
  <si>
    <t>2023年河北省高质量发展专项债券（六期）—2023年河北省政府专项债券（九期）</t>
  </si>
  <si>
    <t>809059</t>
  </si>
  <si>
    <t>2024年河北省高质量发展专项债券（二期）—2024年河北省政府专项债券（六期）</t>
  </si>
  <si>
    <t>2405112</t>
  </si>
  <si>
    <t>2024-02-27</t>
  </si>
  <si>
    <t>2024年河北省棚户区改造专项债券（七期）—2024年河北省政府专项债券（二十六期）</t>
  </si>
  <si>
    <t>2405534</t>
  </si>
  <si>
    <t>2024-06-28</t>
  </si>
  <si>
    <t>2024年河北省高质量发展专项债券（十六期）—2024年河北省政府专项债券（二十九期）</t>
  </si>
  <si>
    <t>2405537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</si>
  <si>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</si>
  <si>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年发行的新增地方政府一般债券资金收支情况表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</si>
  <si>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</si>
  <si>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</si>
  <si>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</si>
  <si>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</si>
  <si>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</si>
  <si>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</si>
  <si>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214交通运输支出</t>
  </si>
  <si>
    <t>205教育支出</t>
  </si>
  <si>
    <t>210卫生健康支出</t>
  </si>
  <si>
    <r>
      <rPr>
        <sz val="10"/>
        <color indexed="8"/>
        <rFont val="Times New Roman"/>
        <charset val="134"/>
      </rPr>
      <t>214</t>
    </r>
    <r>
      <rPr>
        <sz val="10"/>
        <color indexed="8"/>
        <rFont val="宋体"/>
        <charset val="134"/>
      </rPr>
      <t>交通运输支出</t>
    </r>
  </si>
  <si>
    <t>207文化旅游体育与传媒支出</t>
  </si>
  <si>
    <r>
      <rPr>
        <sz val="10"/>
        <color indexed="8"/>
        <rFont val="Times New Roman"/>
        <charset val="134"/>
      </rPr>
      <t>212</t>
    </r>
    <r>
      <rPr>
        <sz val="10"/>
        <color indexed="8"/>
        <rFont val="宋体"/>
        <charset val="134"/>
      </rPr>
      <t>城乡社区支出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</si>
  <si>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</si>
  <si>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r>
      <rPr>
        <b/>
        <sz val="15"/>
        <rFont val="Times New Roman"/>
        <charset val="134"/>
      </rPr>
      <t>2023—2024</t>
    </r>
    <r>
      <rPr>
        <b/>
        <sz val="15"/>
        <rFont val="微软雅黑"/>
        <charset val="134"/>
      </rPr>
      <t>年发行的新增地方政府专项债券资金收支情况表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</si>
  <si>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</si>
  <si>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2023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—2024</t>
    </r>
    <r>
      <rPr>
        <b/>
        <sz val="11"/>
        <rFont val="SimSun"/>
        <charset val="134"/>
      </rPr>
      <t>年新增专项债券资金安排的支出</t>
    </r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</si>
  <si>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年河北省高质量发展专项债券（十七期）</t>
    </r>
    <r>
      <rPr>
        <sz val="11"/>
        <rFont val="Times New Roman"/>
        <charset val="134"/>
      </rPr>
      <t>—2023</t>
    </r>
    <r>
      <rPr>
        <sz val="11"/>
        <rFont val="宋体"/>
        <charset val="134"/>
      </rPr>
      <t>年河北省政府专项债券（三十二期）</t>
    </r>
  </si>
  <si>
    <t>229其他支出</t>
  </si>
  <si>
    <t>212城乡社区支出</t>
  </si>
  <si>
    <r>
      <rPr>
        <sz val="11"/>
        <rFont val="Times New Roman"/>
        <charset val="134"/>
      </rPr>
      <t>212</t>
    </r>
    <r>
      <rPr>
        <sz val="11"/>
        <rFont val="宋体"/>
        <charset val="134"/>
      </rPr>
      <t>城乡社区支出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</si>
</sst>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b/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name val="微软雅黑"/>
      <charset val="134"/>
    </font>
    <font>
      <sz val="9"/>
      <name val="黑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7" applyNumberFormat="0" applyAlignment="0" applyProtection="0">
      <alignment vertical="center"/>
    </xf>
    <xf numFmtId="0" fontId="22" fillId="4" borderId="38" applyNumberFormat="0" applyAlignment="0" applyProtection="0">
      <alignment vertical="center"/>
    </xf>
    <xf numFmtId="0" fontId="23" fillId="4" borderId="37" applyNumberFormat="0" applyAlignment="0" applyProtection="0">
      <alignment vertical="center"/>
    </xf>
    <xf numFmtId="0" fontId="24" fillId="5" borderId="39" applyNumberFormat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0" fontId="6" fillId="0" borderId="17" xfId="49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51" applyFont="1" applyFill="1" applyBorder="1" applyAlignment="1">
      <alignment horizontal="left" vertical="center" shrinkToFit="1"/>
    </xf>
    <xf numFmtId="0" fontId="10" fillId="0" borderId="0" xfId="51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" fontId="5" fillId="0" borderId="32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2" sqref="$A1:$XFD12"/>
    </sheetView>
  </sheetViews>
  <sheetFormatPr defaultColWidth="10" defaultRowHeight="13.8"/>
  <cols>
    <col min="1" max="1" width="37.5" style="2" customWidth="1"/>
    <col min="2" max="7" width="13.25" style="2" customWidth="1"/>
    <col min="8" max="11" width="19.3796296296296" style="2" customWidth="1"/>
    <col min="12" max="12" width="9.75" style="2" customWidth="1"/>
    <col min="13" max="15" width="9" style="2" customWidth="1"/>
    <col min="16" max="16" width="9.75" style="2" customWidth="1"/>
    <col min="17" max="16384" width="10" style="2"/>
  </cols>
  <sheetData>
    <row r="1" s="1" customFormat="1" ht="14.25" customHeight="1" spans="1:1">
      <c r="A1" s="3" t="s">
        <v>0</v>
      </c>
    </row>
    <row r="2" s="1" customFormat="1" ht="27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4.25" customHeight="1" spans="1:12">
      <c r="A3" s="3"/>
      <c r="B3" s="3"/>
      <c r="C3" s="3"/>
      <c r="D3" s="3"/>
      <c r="E3" s="3"/>
      <c r="F3" s="3"/>
      <c r="G3" s="3"/>
      <c r="I3" s="3"/>
      <c r="J3" s="3"/>
      <c r="K3" s="3"/>
      <c r="L3" s="5" t="s">
        <v>2</v>
      </c>
    </row>
    <row r="4" s="1" customFormat="1" ht="18" customHeight="1" spans="1:12">
      <c r="A4" s="64" t="s">
        <v>3</v>
      </c>
      <c r="B4" s="65"/>
      <c r="C4" s="65"/>
      <c r="D4" s="65"/>
      <c r="E4" s="65"/>
      <c r="F4" s="65"/>
      <c r="G4" s="66"/>
      <c r="H4" s="53" t="s">
        <v>4</v>
      </c>
      <c r="I4" s="53"/>
      <c r="J4" s="54" t="s">
        <v>5</v>
      </c>
      <c r="K4" s="54"/>
      <c r="L4" s="56" t="s">
        <v>6</v>
      </c>
    </row>
    <row r="5" s="1" customFormat="1" ht="32.25" customHeight="1" spans="1:12">
      <c r="A5" s="41" t="s">
        <v>7</v>
      </c>
      <c r="B5" s="42" t="s">
        <v>8</v>
      </c>
      <c r="C5" s="42" t="s">
        <v>9</v>
      </c>
      <c r="D5" s="42" t="s">
        <v>10</v>
      </c>
      <c r="E5" s="42" t="s">
        <v>11</v>
      </c>
      <c r="F5" s="42" t="s">
        <v>12</v>
      </c>
      <c r="G5" s="42" t="s">
        <v>13</v>
      </c>
      <c r="H5" s="10"/>
      <c r="I5" s="57" t="s">
        <v>14</v>
      </c>
      <c r="J5" s="10"/>
      <c r="K5" s="42" t="s">
        <v>15</v>
      </c>
      <c r="L5" s="59"/>
    </row>
    <row r="6" s="38" customFormat="1" ht="14.25" customHeight="1" spans="1:15">
      <c r="A6" s="44" t="s">
        <v>16</v>
      </c>
      <c r="B6" s="44" t="s">
        <v>17</v>
      </c>
      <c r="C6" s="45" t="s">
        <v>18</v>
      </c>
      <c r="D6" s="67">
        <v>5700</v>
      </c>
      <c r="E6" s="44" t="s">
        <v>19</v>
      </c>
      <c r="F6" s="44" t="s">
        <v>20</v>
      </c>
      <c r="G6" s="44" t="s">
        <v>21</v>
      </c>
      <c r="H6" s="61">
        <f>7995.7+8030+5095+5100+1616.83+4725+2575</f>
        <v>35137.53</v>
      </c>
      <c r="I6" s="61">
        <f>1200+1200+600+1000+500+700+500</f>
        <v>5700</v>
      </c>
      <c r="J6" s="67">
        <v>5700</v>
      </c>
      <c r="K6" s="67">
        <v>5700</v>
      </c>
      <c r="L6" s="62"/>
      <c r="M6" s="63"/>
      <c r="N6" s="63"/>
      <c r="O6" s="63"/>
    </row>
    <row r="7" s="38" customFormat="1" ht="14.25" customHeight="1" spans="1:15">
      <c r="A7" s="44" t="s">
        <v>22</v>
      </c>
      <c r="B7" s="44" t="s">
        <v>23</v>
      </c>
      <c r="C7" s="45" t="s">
        <v>18</v>
      </c>
      <c r="D7" s="67">
        <v>3600</v>
      </c>
      <c r="E7" s="44" t="s">
        <v>24</v>
      </c>
      <c r="F7" s="44" t="s">
        <v>25</v>
      </c>
      <c r="G7" s="44" t="s">
        <v>26</v>
      </c>
      <c r="H7" s="61">
        <f>7995.7+6000+820</f>
        <v>14815.7</v>
      </c>
      <c r="I7" s="61">
        <f>1600+1600+400+1000</f>
        <v>4600</v>
      </c>
      <c r="J7" s="67">
        <v>3600</v>
      </c>
      <c r="K7" s="67">
        <v>3600</v>
      </c>
      <c r="L7" s="62"/>
      <c r="M7" s="63"/>
      <c r="N7" s="63"/>
      <c r="O7" s="63"/>
    </row>
    <row r="8" s="38" customFormat="1" ht="14.25" customHeight="1" spans="1:15">
      <c r="A8" s="44" t="s">
        <v>27</v>
      </c>
      <c r="B8" s="44" t="s">
        <v>28</v>
      </c>
      <c r="C8" s="45" t="s">
        <v>18</v>
      </c>
      <c r="D8" s="67">
        <v>1000</v>
      </c>
      <c r="E8" s="44" t="s">
        <v>29</v>
      </c>
      <c r="F8" s="44" t="s">
        <v>30</v>
      </c>
      <c r="G8" s="44" t="s">
        <v>26</v>
      </c>
      <c r="H8" s="61">
        <v>6000</v>
      </c>
      <c r="I8" s="61">
        <v>1000</v>
      </c>
      <c r="J8" s="67">
        <v>1000</v>
      </c>
      <c r="K8" s="67">
        <v>1000</v>
      </c>
      <c r="L8" s="62"/>
      <c r="M8" s="63"/>
      <c r="N8" s="63"/>
      <c r="O8" s="63"/>
    </row>
    <row r="9" s="38" customFormat="1" ht="14.25" customHeight="1" spans="1:15">
      <c r="A9" s="44" t="s">
        <v>31</v>
      </c>
      <c r="B9" s="44" t="s">
        <v>32</v>
      </c>
      <c r="C9" s="45" t="s">
        <v>18</v>
      </c>
      <c r="D9" s="67">
        <v>4000</v>
      </c>
      <c r="E9" s="44" t="s">
        <v>33</v>
      </c>
      <c r="F9" s="44" t="s">
        <v>34</v>
      </c>
      <c r="G9" s="44" t="s">
        <v>26</v>
      </c>
      <c r="H9" s="61">
        <f>3594.07+7995.7+7581+8030+2125.53</f>
        <v>29326.3</v>
      </c>
      <c r="I9" s="61">
        <f>500+2000+500+500+500</f>
        <v>4000</v>
      </c>
      <c r="J9" s="67">
        <v>4000</v>
      </c>
      <c r="K9" s="67">
        <v>4000</v>
      </c>
      <c r="L9" s="62"/>
      <c r="M9" s="63"/>
      <c r="N9" s="63"/>
      <c r="O9" s="63"/>
    </row>
    <row r="10" s="38" customFormat="1" ht="14.25" customHeight="1" spans="1:15">
      <c r="A10" s="44" t="s">
        <v>35</v>
      </c>
      <c r="B10" s="44" t="s">
        <v>36</v>
      </c>
      <c r="C10" s="45" t="s">
        <v>18</v>
      </c>
      <c r="D10" s="67">
        <v>3800</v>
      </c>
      <c r="E10" s="44" t="s">
        <v>37</v>
      </c>
      <c r="F10" s="44" t="s">
        <v>38</v>
      </c>
      <c r="G10" s="44" t="s">
        <v>26</v>
      </c>
      <c r="H10" s="61">
        <f>2785+1616.83+719+820</f>
        <v>5940.83</v>
      </c>
      <c r="I10" s="61">
        <f>400+700+1000+1700</f>
        <v>3800</v>
      </c>
      <c r="J10" s="67">
        <v>3800</v>
      </c>
      <c r="K10" s="67">
        <v>3800</v>
      </c>
      <c r="L10" s="62"/>
      <c r="M10" s="63"/>
      <c r="N10" s="63"/>
      <c r="O10" s="63"/>
    </row>
    <row r="11" s="38" customFormat="1" ht="14.25" customHeight="1" spans="1:15">
      <c r="A11" s="44" t="s">
        <v>39</v>
      </c>
      <c r="B11" s="44" t="s">
        <v>40</v>
      </c>
      <c r="C11" s="45" t="s">
        <v>18</v>
      </c>
      <c r="D11" s="67">
        <v>500</v>
      </c>
      <c r="E11" s="44" t="s">
        <v>41</v>
      </c>
      <c r="F11" s="44" t="s">
        <v>34</v>
      </c>
      <c r="G11" s="44" t="s">
        <v>26</v>
      </c>
      <c r="H11" s="61">
        <v>8030</v>
      </c>
      <c r="I11" s="61">
        <v>500</v>
      </c>
      <c r="J11" s="67">
        <v>500</v>
      </c>
      <c r="K11" s="67">
        <v>500</v>
      </c>
      <c r="L11" s="62"/>
      <c r="M11" s="63"/>
      <c r="N11" s="63"/>
      <c r="O11" s="63"/>
    </row>
    <row r="12" s="1" customFormat="1"/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workbookViewId="0">
      <selection activeCell="A18" sqref="$A1:$XFD18"/>
    </sheetView>
  </sheetViews>
  <sheetFormatPr defaultColWidth="10" defaultRowHeight="13.8"/>
  <cols>
    <col min="1" max="1" width="84.3796296296296" style="2" customWidth="1"/>
    <col min="2" max="7" width="13.25" style="2" customWidth="1"/>
    <col min="8" max="13" width="19.3796296296296" style="2" customWidth="1"/>
    <col min="14" max="14" width="9.75" style="2" customWidth="1"/>
    <col min="15" max="17" width="9" style="2" customWidth="1"/>
    <col min="18" max="18" width="9.75" style="2" customWidth="1"/>
    <col min="19" max="16384" width="10" style="2"/>
  </cols>
  <sheetData>
    <row r="1" s="1" customFormat="1" ht="14.25" customHeight="1" spans="1:1">
      <c r="A1" s="3" t="s">
        <v>42</v>
      </c>
    </row>
    <row r="2" s="1" customFormat="1" ht="27.95" customHeight="1" spans="1:14">
      <c r="A2" s="4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14.25" customHeight="1" spans="1:14">
      <c r="A3" s="3"/>
      <c r="B3" s="3"/>
      <c r="C3" s="3"/>
      <c r="D3" s="3"/>
      <c r="E3" s="3"/>
      <c r="F3" s="3"/>
      <c r="G3" s="3"/>
      <c r="J3" s="3"/>
      <c r="K3" s="3"/>
      <c r="L3" s="3"/>
      <c r="N3" s="5" t="s">
        <v>2</v>
      </c>
    </row>
    <row r="4" s="1" customFormat="1" ht="18" customHeight="1" spans="1:14">
      <c r="A4" s="39" t="s">
        <v>3</v>
      </c>
      <c r="B4" s="8"/>
      <c r="C4" s="8"/>
      <c r="D4" s="8"/>
      <c r="E4" s="8"/>
      <c r="F4" s="8"/>
      <c r="G4" s="7"/>
      <c r="H4" s="40" t="s">
        <v>44</v>
      </c>
      <c r="I4" s="53" t="s">
        <v>4</v>
      </c>
      <c r="J4" s="53"/>
      <c r="K4" s="54" t="s">
        <v>5</v>
      </c>
      <c r="L4" s="54"/>
      <c r="M4" s="55" t="s">
        <v>45</v>
      </c>
      <c r="N4" s="56" t="s">
        <v>6</v>
      </c>
    </row>
    <row r="5" s="1" customFormat="1" ht="32.25" customHeight="1" spans="1:14">
      <c r="A5" s="41" t="s">
        <v>7</v>
      </c>
      <c r="B5" s="42" t="s">
        <v>8</v>
      </c>
      <c r="C5" s="42" t="s">
        <v>9</v>
      </c>
      <c r="D5" s="42" t="s">
        <v>10</v>
      </c>
      <c r="E5" s="42" t="s">
        <v>11</v>
      </c>
      <c r="F5" s="42" t="s">
        <v>12</v>
      </c>
      <c r="G5" s="42" t="s">
        <v>13</v>
      </c>
      <c r="H5" s="43"/>
      <c r="I5" s="10"/>
      <c r="J5" s="57" t="s">
        <v>14</v>
      </c>
      <c r="K5" s="10"/>
      <c r="L5" s="42" t="s">
        <v>15</v>
      </c>
      <c r="M5" s="58"/>
      <c r="N5" s="59"/>
    </row>
    <row r="6" s="38" customFormat="1" ht="14.25" customHeight="1" spans="1:17">
      <c r="A6" s="44" t="s">
        <v>46</v>
      </c>
      <c r="B6" s="44" t="s">
        <v>47</v>
      </c>
      <c r="C6" s="45" t="s">
        <v>48</v>
      </c>
      <c r="D6" s="46">
        <v>11000</v>
      </c>
      <c r="E6" s="44" t="s">
        <v>49</v>
      </c>
      <c r="F6" s="47">
        <v>2.87</v>
      </c>
      <c r="G6" s="44" t="s">
        <v>50</v>
      </c>
      <c r="H6" s="48" t="s">
        <v>51</v>
      </c>
      <c r="I6" s="60">
        <f>143216+18000</f>
        <v>161216</v>
      </c>
      <c r="J6" s="61">
        <f t="shared" ref="J6:L6" si="0">4000+7000</f>
        <v>11000</v>
      </c>
      <c r="K6" s="61">
        <f t="shared" si="0"/>
        <v>11000</v>
      </c>
      <c r="L6" s="61">
        <f t="shared" si="0"/>
        <v>11000</v>
      </c>
      <c r="M6" s="61">
        <v>0</v>
      </c>
      <c r="N6" s="62"/>
      <c r="O6" s="63"/>
      <c r="P6" s="63"/>
      <c r="Q6" s="63"/>
    </row>
    <row r="7" s="38" customFormat="1" ht="14.25" customHeight="1" spans="1:17">
      <c r="A7" s="44" t="s">
        <v>52</v>
      </c>
      <c r="B7" s="44" t="s">
        <v>53</v>
      </c>
      <c r="C7" s="45" t="s">
        <v>48</v>
      </c>
      <c r="D7" s="46">
        <v>20000</v>
      </c>
      <c r="E7" s="44" t="s">
        <v>19</v>
      </c>
      <c r="F7" s="47">
        <v>3.22</v>
      </c>
      <c r="G7" s="44" t="s">
        <v>54</v>
      </c>
      <c r="H7" s="49" t="s">
        <v>51</v>
      </c>
      <c r="I7" s="60">
        <v>62477.63</v>
      </c>
      <c r="J7" s="61">
        <v>20000</v>
      </c>
      <c r="K7" s="61">
        <v>20000</v>
      </c>
      <c r="L7" s="61">
        <v>20000</v>
      </c>
      <c r="M7" s="61">
        <v>0</v>
      </c>
      <c r="N7" s="62"/>
      <c r="O7" s="63"/>
      <c r="P7" s="63"/>
      <c r="Q7" s="63"/>
    </row>
    <row r="8" s="38" customFormat="1" ht="14.25" customHeight="1" spans="1:17">
      <c r="A8" s="44" t="s">
        <v>55</v>
      </c>
      <c r="B8" s="44" t="s">
        <v>56</v>
      </c>
      <c r="C8" s="45" t="s">
        <v>48</v>
      </c>
      <c r="D8" s="46">
        <v>36000</v>
      </c>
      <c r="E8" s="44" t="s">
        <v>57</v>
      </c>
      <c r="F8" s="47">
        <v>3.14</v>
      </c>
      <c r="G8" s="44" t="s">
        <v>54</v>
      </c>
      <c r="H8" s="49" t="s">
        <v>51</v>
      </c>
      <c r="I8" s="60">
        <v>70003.02</v>
      </c>
      <c r="J8" s="61">
        <v>36000</v>
      </c>
      <c r="K8" s="61">
        <v>36000</v>
      </c>
      <c r="L8" s="61">
        <v>36000</v>
      </c>
      <c r="M8" s="61">
        <v>0</v>
      </c>
      <c r="N8" s="62"/>
      <c r="O8" s="63"/>
      <c r="P8" s="63"/>
      <c r="Q8" s="63"/>
    </row>
    <row r="9" s="38" customFormat="1" ht="14.25" customHeight="1" spans="1:17">
      <c r="A9" s="44" t="s">
        <v>58</v>
      </c>
      <c r="B9" s="44" t="s">
        <v>59</v>
      </c>
      <c r="C9" s="45" t="s">
        <v>48</v>
      </c>
      <c r="D9" s="46">
        <v>500</v>
      </c>
      <c r="E9" s="44" t="s">
        <v>24</v>
      </c>
      <c r="F9" s="47">
        <v>2.76</v>
      </c>
      <c r="G9" s="44" t="s">
        <v>21</v>
      </c>
      <c r="H9" s="49" t="s">
        <v>51</v>
      </c>
      <c r="I9" s="60">
        <v>6990.48</v>
      </c>
      <c r="J9" s="61">
        <v>500</v>
      </c>
      <c r="K9" s="61">
        <v>500</v>
      </c>
      <c r="L9" s="61">
        <v>500</v>
      </c>
      <c r="M9" s="61">
        <v>0</v>
      </c>
      <c r="N9" s="62"/>
      <c r="O9" s="63"/>
      <c r="P9" s="63"/>
      <c r="Q9" s="63"/>
    </row>
    <row r="10" s="38" customFormat="1" ht="14.25" customHeight="1" spans="1:17">
      <c r="A10" s="44" t="s">
        <v>60</v>
      </c>
      <c r="B10" s="44" t="s">
        <v>61</v>
      </c>
      <c r="C10" s="45" t="s">
        <v>48</v>
      </c>
      <c r="D10" s="46">
        <v>7500</v>
      </c>
      <c r="E10" s="44" t="s">
        <v>62</v>
      </c>
      <c r="F10" s="47">
        <v>2.82</v>
      </c>
      <c r="G10" s="44" t="s">
        <v>21</v>
      </c>
      <c r="H10" s="49" t="s">
        <v>51</v>
      </c>
      <c r="I10" s="60">
        <f>6000+6990.48</f>
        <v>12990.48</v>
      </c>
      <c r="J10" s="61">
        <v>7500</v>
      </c>
      <c r="K10" s="61">
        <v>7500</v>
      </c>
      <c r="L10" s="61">
        <v>7500</v>
      </c>
      <c r="M10" s="61">
        <v>0</v>
      </c>
      <c r="N10" s="62"/>
      <c r="O10" s="63"/>
      <c r="P10" s="63"/>
      <c r="Q10" s="63"/>
    </row>
    <row r="11" s="38" customFormat="1" ht="14.25" customHeight="1" spans="1:17">
      <c r="A11" s="44" t="s">
        <v>63</v>
      </c>
      <c r="B11" s="44" t="s">
        <v>64</v>
      </c>
      <c r="C11" s="45" t="s">
        <v>48</v>
      </c>
      <c r="D11" s="46">
        <v>10000</v>
      </c>
      <c r="E11" s="44" t="s">
        <v>62</v>
      </c>
      <c r="F11" s="47">
        <v>2.97</v>
      </c>
      <c r="G11" s="44" t="s">
        <v>50</v>
      </c>
      <c r="H11" s="49" t="s">
        <v>51</v>
      </c>
      <c r="I11" s="60">
        <f>38000+50014.27</f>
        <v>88014.27</v>
      </c>
      <c r="J11" s="61">
        <v>10000</v>
      </c>
      <c r="K11" s="61">
        <v>10000</v>
      </c>
      <c r="L11" s="61">
        <v>10000</v>
      </c>
      <c r="M11" s="61">
        <v>0</v>
      </c>
      <c r="N11" s="62"/>
      <c r="O11" s="63"/>
      <c r="P11" s="63"/>
      <c r="Q11" s="63"/>
    </row>
    <row r="12" s="38" customFormat="1" ht="14.25" customHeight="1" spans="1:17">
      <c r="A12" s="44" t="s">
        <v>65</v>
      </c>
      <c r="B12" s="44" t="s">
        <v>66</v>
      </c>
      <c r="C12" s="45" t="s">
        <v>48</v>
      </c>
      <c r="D12" s="46">
        <v>10000</v>
      </c>
      <c r="E12" s="44" t="s">
        <v>62</v>
      </c>
      <c r="F12" s="47">
        <v>3</v>
      </c>
      <c r="G12" s="44" t="s">
        <v>54</v>
      </c>
      <c r="H12" s="49" t="s">
        <v>51</v>
      </c>
      <c r="I12" s="60">
        <v>143216</v>
      </c>
      <c r="J12" s="61">
        <v>1000</v>
      </c>
      <c r="K12" s="61">
        <v>1000</v>
      </c>
      <c r="L12" s="61">
        <v>1000</v>
      </c>
      <c r="M12" s="61">
        <v>0</v>
      </c>
      <c r="N12" s="62"/>
      <c r="O12" s="63"/>
      <c r="P12" s="63"/>
      <c r="Q12" s="63"/>
    </row>
    <row r="13" s="38" customFormat="1" ht="14.25" customHeight="1" spans="1:17">
      <c r="A13" s="44" t="s">
        <v>67</v>
      </c>
      <c r="B13" s="44" t="s">
        <v>68</v>
      </c>
      <c r="C13" s="45" t="s">
        <v>48</v>
      </c>
      <c r="D13" s="46">
        <v>20400</v>
      </c>
      <c r="E13" s="44" t="s">
        <v>29</v>
      </c>
      <c r="F13" s="47">
        <v>3.01</v>
      </c>
      <c r="G13" s="44" t="s">
        <v>21</v>
      </c>
      <c r="H13" s="49" t="s">
        <v>51</v>
      </c>
      <c r="I13" s="60">
        <f>11057.37+7516.07+7000</f>
        <v>25573.44</v>
      </c>
      <c r="J13" s="61">
        <f t="shared" ref="J13:L13" si="1">8800+6000+5600</f>
        <v>20400</v>
      </c>
      <c r="K13" s="61">
        <f t="shared" si="1"/>
        <v>20400</v>
      </c>
      <c r="L13" s="61">
        <f t="shared" si="1"/>
        <v>20400</v>
      </c>
      <c r="M13" s="61">
        <v>0</v>
      </c>
      <c r="N13" s="62"/>
      <c r="O13" s="63"/>
      <c r="P13" s="63"/>
      <c r="Q13" s="63"/>
    </row>
    <row r="14" s="38" customFormat="1" ht="14.25" customHeight="1" spans="1:17">
      <c r="A14" s="44" t="s">
        <v>69</v>
      </c>
      <c r="B14" s="44" t="s">
        <v>70</v>
      </c>
      <c r="C14" s="45" t="s">
        <v>48</v>
      </c>
      <c r="D14" s="46">
        <v>12000</v>
      </c>
      <c r="E14" s="44" t="s">
        <v>29</v>
      </c>
      <c r="F14" s="47">
        <v>3.16</v>
      </c>
      <c r="G14" s="44" t="s">
        <v>50</v>
      </c>
      <c r="H14" s="49" t="s">
        <v>51</v>
      </c>
      <c r="I14" s="60">
        <f>6999.71+8149.51</f>
        <v>15149.22</v>
      </c>
      <c r="J14" s="61">
        <f t="shared" ref="J14:L14" si="2">5500+6500</f>
        <v>12000</v>
      </c>
      <c r="K14" s="61">
        <f t="shared" si="2"/>
        <v>12000</v>
      </c>
      <c r="L14" s="61">
        <f t="shared" si="2"/>
        <v>12000</v>
      </c>
      <c r="M14" s="61">
        <v>0</v>
      </c>
      <c r="N14" s="62"/>
      <c r="O14" s="63"/>
      <c r="P14" s="63"/>
      <c r="Q14" s="63"/>
    </row>
    <row r="15" s="38" customFormat="1" ht="14.25" customHeight="1" spans="1:17">
      <c r="A15" s="44" t="s">
        <v>71</v>
      </c>
      <c r="B15" s="44" t="s">
        <v>72</v>
      </c>
      <c r="C15" s="45" t="s">
        <v>48</v>
      </c>
      <c r="D15" s="46">
        <v>52000</v>
      </c>
      <c r="E15" s="44" t="s">
        <v>73</v>
      </c>
      <c r="F15" s="47">
        <v>2.65</v>
      </c>
      <c r="G15" s="44" t="s">
        <v>50</v>
      </c>
      <c r="H15" s="49" t="s">
        <v>51</v>
      </c>
      <c r="I15" s="60">
        <f>38000+50014.27</f>
        <v>88014.27</v>
      </c>
      <c r="J15" s="61">
        <f t="shared" ref="J15:L15" si="3">32000+20000</f>
        <v>52000</v>
      </c>
      <c r="K15" s="61">
        <f t="shared" si="3"/>
        <v>52000</v>
      </c>
      <c r="L15" s="61">
        <f t="shared" si="3"/>
        <v>52000</v>
      </c>
      <c r="M15" s="61">
        <v>0</v>
      </c>
      <c r="N15" s="62"/>
      <c r="O15" s="63"/>
      <c r="P15" s="63"/>
      <c r="Q15" s="63"/>
    </row>
    <row r="16" s="38" customFormat="1" ht="14.25" customHeight="1" spans="1:17">
      <c r="A16" s="44" t="s">
        <v>74</v>
      </c>
      <c r="B16" s="44" t="s">
        <v>75</v>
      </c>
      <c r="C16" s="45" t="s">
        <v>48</v>
      </c>
      <c r="D16" s="46">
        <v>14400</v>
      </c>
      <c r="E16" s="44" t="s">
        <v>76</v>
      </c>
      <c r="F16" s="47">
        <v>2.48</v>
      </c>
      <c r="G16" s="44" t="s">
        <v>54</v>
      </c>
      <c r="H16" s="49" t="s">
        <v>51</v>
      </c>
      <c r="I16" s="60">
        <v>143216</v>
      </c>
      <c r="J16" s="61">
        <v>14400</v>
      </c>
      <c r="K16" s="61">
        <v>14400</v>
      </c>
      <c r="L16" s="61">
        <v>14400</v>
      </c>
      <c r="M16" s="61">
        <v>0</v>
      </c>
      <c r="N16" s="62"/>
      <c r="O16" s="63"/>
      <c r="P16" s="63"/>
      <c r="Q16" s="63"/>
    </row>
    <row r="17" s="38" customFormat="1" ht="14.25" customHeight="1" spans="1:17">
      <c r="A17" s="44" t="s">
        <v>77</v>
      </c>
      <c r="B17" s="44" t="s">
        <v>78</v>
      </c>
      <c r="C17" s="45" t="s">
        <v>48</v>
      </c>
      <c r="D17" s="46">
        <v>15000</v>
      </c>
      <c r="E17" s="44" t="s">
        <v>76</v>
      </c>
      <c r="F17" s="47">
        <v>2.48</v>
      </c>
      <c r="G17" s="44" t="s">
        <v>54</v>
      </c>
      <c r="H17" s="49" t="s">
        <v>51</v>
      </c>
      <c r="I17" s="60">
        <v>68757</v>
      </c>
      <c r="J17" s="61">
        <v>15000</v>
      </c>
      <c r="K17" s="61">
        <v>15000</v>
      </c>
      <c r="L17" s="61">
        <v>15000</v>
      </c>
      <c r="M17" s="61">
        <v>0</v>
      </c>
      <c r="N17" s="62"/>
      <c r="O17" s="63"/>
      <c r="P17" s="63"/>
      <c r="Q17" s="63"/>
    </row>
    <row r="18" s="1" customFormat="1"/>
    <row r="26" spans="1:1">
      <c r="A26" s="50"/>
    </row>
    <row r="27" spans="1:1">
      <c r="A27" s="50"/>
    </row>
    <row r="28" spans="1:1">
      <c r="A28" s="51"/>
    </row>
    <row r="29" spans="1:1">
      <c r="A29" s="51"/>
    </row>
    <row r="30" spans="1:1">
      <c r="A30" s="51"/>
    </row>
    <row r="31" spans="1:1">
      <c r="A31" s="51"/>
    </row>
    <row r="32" spans="1:1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2"/>
    </row>
    <row r="38" spans="1:1">
      <c r="A38" s="52"/>
    </row>
    <row r="39" spans="1:1">
      <c r="A39" s="52"/>
    </row>
    <row r="40" spans="1:1">
      <c r="A40" s="50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pane ySplit="5" topLeftCell="A6" activePane="bottomLeft" state="frozen"/>
      <selection/>
      <selection pane="bottomLeft" activeCell="A19" sqref="$A1:$XFD1048576"/>
    </sheetView>
  </sheetViews>
  <sheetFormatPr defaultColWidth="10" defaultRowHeight="13.8" outlineLevelCol="4"/>
  <cols>
    <col min="1" max="1" width="14.6296296296296" style="1" customWidth="1"/>
    <col min="2" max="2" width="55.6296296296296" style="1" customWidth="1"/>
    <col min="3" max="3" width="14.8796296296296" style="1" customWidth="1"/>
    <col min="4" max="4" width="33.75" style="1" customWidth="1"/>
    <col min="5" max="5" width="14.8796296296296" style="1" customWidth="1"/>
    <col min="6" max="6" width="9.75" style="1" customWidth="1"/>
    <col min="7" max="16384" width="10" style="1"/>
  </cols>
  <sheetData>
    <row r="1" ht="15" customHeight="1" spans="1:1">
      <c r="A1" s="3" t="s">
        <v>79</v>
      </c>
    </row>
    <row r="2" ht="29.25" customHeight="1" spans="1:5">
      <c r="A2" s="4" t="s">
        <v>80</v>
      </c>
      <c r="B2" s="4"/>
      <c r="C2" s="4"/>
      <c r="D2" s="4"/>
      <c r="E2" s="4"/>
    </row>
    <row r="3" ht="14.25" customHeight="1" spans="5:5">
      <c r="E3" s="5" t="s">
        <v>2</v>
      </c>
    </row>
    <row r="4" ht="19.5" customHeight="1" spans="1:5">
      <c r="A4" s="6" t="s">
        <v>81</v>
      </c>
      <c r="B4" s="7" t="s">
        <v>82</v>
      </c>
      <c r="C4" s="7"/>
      <c r="D4" s="8" t="s">
        <v>83</v>
      </c>
      <c r="E4" s="9"/>
    </row>
    <row r="5" ht="19.5" customHeight="1" spans="1:5">
      <c r="A5" s="24"/>
      <c r="B5" s="25" t="s">
        <v>7</v>
      </c>
      <c r="C5" s="25" t="s">
        <v>84</v>
      </c>
      <c r="D5" s="11" t="s">
        <v>85</v>
      </c>
      <c r="E5" s="12" t="s">
        <v>84</v>
      </c>
    </row>
    <row r="6" spans="1:5">
      <c r="A6" s="26" t="s">
        <v>86</v>
      </c>
      <c r="B6" s="27" t="s">
        <v>16</v>
      </c>
      <c r="C6" s="28">
        <v>5700</v>
      </c>
      <c r="D6" s="29" t="s">
        <v>87</v>
      </c>
      <c r="E6" s="17">
        <v>3100</v>
      </c>
    </row>
    <row r="7" spans="1:5">
      <c r="A7" s="30"/>
      <c r="B7" s="27"/>
      <c r="C7" s="28"/>
      <c r="D7" s="29" t="s">
        <v>88</v>
      </c>
      <c r="E7" s="21">
        <v>2000</v>
      </c>
    </row>
    <row r="8" spans="1:5">
      <c r="A8" s="31"/>
      <c r="B8" s="27"/>
      <c r="C8" s="28"/>
      <c r="D8" s="29" t="s">
        <v>89</v>
      </c>
      <c r="E8" s="21">
        <v>600</v>
      </c>
    </row>
    <row r="9" spans="1:5">
      <c r="A9" s="32"/>
      <c r="B9" s="33" t="s">
        <v>22</v>
      </c>
      <c r="C9" s="34">
        <v>3600</v>
      </c>
      <c r="D9" s="29" t="s">
        <v>87</v>
      </c>
      <c r="E9" s="21">
        <v>1600</v>
      </c>
    </row>
    <row r="10" ht="14.25" customHeight="1" spans="1:5">
      <c r="A10" s="32"/>
      <c r="B10" s="33"/>
      <c r="C10" s="34"/>
      <c r="D10" s="29" t="s">
        <v>88</v>
      </c>
      <c r="E10" s="21">
        <v>400</v>
      </c>
    </row>
    <row r="11" ht="14.25" customHeight="1" spans="1:5">
      <c r="A11" s="35"/>
      <c r="B11" s="36"/>
      <c r="C11" s="20"/>
      <c r="D11" s="29" t="s">
        <v>89</v>
      </c>
      <c r="E11" s="21">
        <v>1600</v>
      </c>
    </row>
    <row r="12" ht="14.25" customHeight="1" spans="1:5">
      <c r="A12" s="35"/>
      <c r="B12" s="16" t="s">
        <v>27</v>
      </c>
      <c r="C12" s="21">
        <v>1000</v>
      </c>
      <c r="D12" s="29" t="s">
        <v>89</v>
      </c>
      <c r="E12" s="21">
        <v>1000</v>
      </c>
    </row>
    <row r="13" ht="14.25" customHeight="1" spans="1:5">
      <c r="A13" s="35"/>
      <c r="B13" s="16" t="s">
        <v>31</v>
      </c>
      <c r="C13" s="21">
        <v>4000</v>
      </c>
      <c r="D13" s="29" t="s">
        <v>90</v>
      </c>
      <c r="E13" s="21">
        <v>4000</v>
      </c>
    </row>
    <row r="14" ht="14.25" customHeight="1" spans="1:5">
      <c r="A14" s="32"/>
      <c r="B14" s="33" t="s">
        <v>35</v>
      </c>
      <c r="C14" s="34">
        <v>3800</v>
      </c>
      <c r="D14" s="29" t="s">
        <v>88</v>
      </c>
      <c r="E14" s="21">
        <v>2100</v>
      </c>
    </row>
    <row r="15" ht="14.25" customHeight="1" spans="1:5">
      <c r="A15" s="35"/>
      <c r="B15" s="36"/>
      <c r="C15" s="20"/>
      <c r="D15" s="29" t="s">
        <v>91</v>
      </c>
      <c r="E15" s="21">
        <v>1700</v>
      </c>
    </row>
    <row r="16" ht="14.25" customHeight="1" spans="1:5">
      <c r="A16" s="35"/>
      <c r="B16" s="16" t="s">
        <v>39</v>
      </c>
      <c r="C16" s="21">
        <v>500</v>
      </c>
      <c r="D16" s="29" t="s">
        <v>92</v>
      </c>
      <c r="E16" s="21">
        <v>500</v>
      </c>
    </row>
    <row r="17" ht="14.25" customHeight="1" spans="1:5">
      <c r="A17" s="35"/>
      <c r="B17" s="16"/>
      <c r="C17" s="21"/>
      <c r="D17" s="29"/>
      <c r="E17" s="37"/>
    </row>
    <row r="18" ht="14.25" customHeight="1" spans="1:5">
      <c r="A18" s="35"/>
      <c r="B18" s="16"/>
      <c r="C18" s="21"/>
      <c r="D18" s="16"/>
      <c r="E18" s="37"/>
    </row>
  </sheetData>
  <mergeCells count="13">
    <mergeCell ref="A2:E2"/>
    <mergeCell ref="B4:C4"/>
    <mergeCell ref="D4:E4"/>
    <mergeCell ref="A4:A5"/>
    <mergeCell ref="A6:A8"/>
    <mergeCell ref="A9:A11"/>
    <mergeCell ref="A14:A15"/>
    <mergeCell ref="B6:B8"/>
    <mergeCell ref="B9:B11"/>
    <mergeCell ref="B14:B15"/>
    <mergeCell ref="C6:C8"/>
    <mergeCell ref="C9:C11"/>
    <mergeCell ref="C14:C1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A19" sqref="$A1:$XFD19"/>
    </sheetView>
  </sheetViews>
  <sheetFormatPr defaultColWidth="9" defaultRowHeight="13.5" customHeight="1" outlineLevelCol="4"/>
  <cols>
    <col min="1" max="1" width="14.6296296296296" style="2" customWidth="1"/>
    <col min="2" max="2" width="55.6296296296296" style="2" customWidth="1"/>
    <col min="3" max="3" width="14.8796296296296" style="2" customWidth="1"/>
    <col min="4" max="4" width="33.75" style="2" customWidth="1"/>
    <col min="5" max="5" width="14.8796296296296" style="2" customWidth="1"/>
    <col min="6" max="16380" width="9" style="2"/>
    <col min="16381" max="16384" width="9.75" style="2" customWidth="1"/>
  </cols>
  <sheetData>
    <row r="1" s="1" customFormat="1" ht="15" customHeight="1" spans="1:1">
      <c r="A1" s="3" t="s">
        <v>93</v>
      </c>
    </row>
    <row r="2" s="1" customFormat="1" ht="29.25" customHeight="1" spans="1:5">
      <c r="A2" s="4" t="s">
        <v>94</v>
      </c>
      <c r="B2" s="4"/>
      <c r="C2" s="4"/>
      <c r="D2" s="4"/>
      <c r="E2" s="4"/>
    </row>
    <row r="3" s="1" customFormat="1" ht="14.25" customHeight="1" spans="5:5">
      <c r="E3" s="5" t="s">
        <v>2</v>
      </c>
    </row>
    <row r="4" s="1" customFormat="1" ht="19.5" customHeight="1" spans="1:5">
      <c r="A4" s="6" t="s">
        <v>81</v>
      </c>
      <c r="B4" s="7" t="s">
        <v>95</v>
      </c>
      <c r="C4" s="7"/>
      <c r="D4" s="8" t="s">
        <v>96</v>
      </c>
      <c r="E4" s="9"/>
    </row>
    <row r="5" s="1" customFormat="1" ht="19.5" customHeight="1" spans="1:5">
      <c r="A5" s="6"/>
      <c r="B5" s="10" t="s">
        <v>7</v>
      </c>
      <c r="C5" s="10" t="s">
        <v>84</v>
      </c>
      <c r="D5" s="11" t="s">
        <v>85</v>
      </c>
      <c r="E5" s="12" t="s">
        <v>84</v>
      </c>
    </row>
    <row r="6" s="1" customFormat="1" ht="14.25" customHeight="1" spans="1:5">
      <c r="A6" s="13" t="s">
        <v>86</v>
      </c>
      <c r="B6" s="14" t="s">
        <v>97</v>
      </c>
      <c r="C6" s="15">
        <v>11000</v>
      </c>
      <c r="D6" s="16" t="s">
        <v>98</v>
      </c>
      <c r="E6" s="17">
        <v>7000</v>
      </c>
    </row>
    <row r="7" s="1" customFormat="1" ht="14.25" customHeight="1" spans="1:5">
      <c r="A7" s="18"/>
      <c r="B7" s="19"/>
      <c r="C7" s="20"/>
      <c r="D7" s="16" t="s">
        <v>99</v>
      </c>
      <c r="E7" s="21">
        <v>4000</v>
      </c>
    </row>
    <row r="8" s="1" customFormat="1" ht="14.25" customHeight="1" spans="1:5">
      <c r="A8" s="22"/>
      <c r="B8" s="16" t="s">
        <v>52</v>
      </c>
      <c r="C8" s="21">
        <v>20000</v>
      </c>
      <c r="D8" s="16" t="s">
        <v>98</v>
      </c>
      <c r="E8" s="21">
        <v>20000</v>
      </c>
    </row>
    <row r="9" s="1" customFormat="1" ht="14.25" customHeight="1" spans="1:5">
      <c r="A9" s="22"/>
      <c r="B9" s="16" t="s">
        <v>55</v>
      </c>
      <c r="C9" s="21">
        <v>36000</v>
      </c>
      <c r="D9" s="16" t="s">
        <v>98</v>
      </c>
      <c r="E9" s="21">
        <v>36000</v>
      </c>
    </row>
    <row r="10" s="1" customFormat="1" ht="14.25" customHeight="1" spans="1:5">
      <c r="A10" s="22"/>
      <c r="B10" s="16" t="s">
        <v>58</v>
      </c>
      <c r="C10" s="21">
        <v>500</v>
      </c>
      <c r="D10" s="16" t="s">
        <v>98</v>
      </c>
      <c r="E10" s="21">
        <v>500</v>
      </c>
    </row>
    <row r="11" s="1" customFormat="1" ht="14.25" customHeight="1" spans="1:5">
      <c r="A11" s="22"/>
      <c r="B11" s="16" t="s">
        <v>60</v>
      </c>
      <c r="C11" s="21">
        <v>7500</v>
      </c>
      <c r="D11" s="16" t="s">
        <v>98</v>
      </c>
      <c r="E11" s="21">
        <v>7500</v>
      </c>
    </row>
    <row r="12" s="1" customFormat="1" ht="14.25" customHeight="1" spans="1:5">
      <c r="A12" s="22"/>
      <c r="B12" s="16" t="s">
        <v>63</v>
      </c>
      <c r="C12" s="23">
        <v>10000</v>
      </c>
      <c r="D12" s="16" t="s">
        <v>98</v>
      </c>
      <c r="E12" s="21">
        <v>10000</v>
      </c>
    </row>
    <row r="13" s="1" customFormat="1" ht="14.25" customHeight="1" spans="1:5">
      <c r="A13" s="22"/>
      <c r="B13" s="16" t="s">
        <v>65</v>
      </c>
      <c r="C13" s="21"/>
      <c r="D13" s="16" t="s">
        <v>98</v>
      </c>
      <c r="E13" s="21">
        <v>10000</v>
      </c>
    </row>
    <row r="14" s="1" customFormat="1" ht="14.25" customHeight="1" spans="1:5">
      <c r="A14" s="22"/>
      <c r="B14" s="16" t="s">
        <v>67</v>
      </c>
      <c r="C14" s="21">
        <v>20400</v>
      </c>
      <c r="D14" s="16" t="s">
        <v>98</v>
      </c>
      <c r="E14" s="21">
        <v>20400</v>
      </c>
    </row>
    <row r="15" s="1" customFormat="1" ht="14.25" customHeight="1" spans="1:5">
      <c r="A15" s="22"/>
      <c r="B15" s="16" t="s">
        <v>69</v>
      </c>
      <c r="C15" s="21">
        <v>12000</v>
      </c>
      <c r="D15" s="16" t="s">
        <v>98</v>
      </c>
      <c r="E15" s="21">
        <v>12000</v>
      </c>
    </row>
    <row r="16" s="1" customFormat="1" ht="14.25" customHeight="1" spans="1:5">
      <c r="A16" s="22"/>
      <c r="B16" s="16" t="s">
        <v>71</v>
      </c>
      <c r="C16" s="21">
        <v>52000</v>
      </c>
      <c r="D16" s="16" t="s">
        <v>98</v>
      </c>
      <c r="E16" s="21">
        <v>52000</v>
      </c>
    </row>
    <row r="17" s="1" customFormat="1" ht="14.25" customHeight="1" spans="1:5">
      <c r="A17" s="22"/>
      <c r="B17" s="16" t="s">
        <v>74</v>
      </c>
      <c r="C17" s="21">
        <v>14400</v>
      </c>
      <c r="D17" s="16" t="s">
        <v>100</v>
      </c>
      <c r="E17" s="21">
        <v>14400</v>
      </c>
    </row>
    <row r="18" s="1" customFormat="1" ht="14.25" customHeight="1" spans="1:5">
      <c r="A18" s="22"/>
      <c r="B18" s="16" t="s">
        <v>77</v>
      </c>
      <c r="C18" s="21">
        <v>15000</v>
      </c>
      <c r="D18" s="16" t="s">
        <v>98</v>
      </c>
      <c r="E18" s="21">
        <v>15000</v>
      </c>
    </row>
    <row r="19" s="1" customFormat="1" customHeight="1"/>
  </sheetData>
  <mergeCells count="7">
    <mergeCell ref="A2:E2"/>
    <mergeCell ref="B4:C4"/>
    <mergeCell ref="D4:E4"/>
    <mergeCell ref="A4:A5"/>
    <mergeCell ref="B6:B7"/>
    <mergeCell ref="C6:C7"/>
    <mergeCell ref="C12:C13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安城暖瑶</cp:lastModifiedBy>
  <dcterms:created xsi:type="dcterms:W3CDTF">2021-05-14T08:10:00Z</dcterms:created>
  <cp:lastPrinted>2022-06-17T00:58:00Z</cp:lastPrinted>
  <dcterms:modified xsi:type="dcterms:W3CDTF">2025-06-27T02:09:30Z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721BE1111B6A4E6BB68987A1E358DC22_12</vt:lpwstr>
  </property>
</Properties>
</file>